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9720" windowHeight="6600" activeTab="0"/>
  </bookViews>
  <sheets>
    <sheet name="Шеломки 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<sst xmlns="http://schemas.openxmlformats.org/spreadsheetml/2006/main" count="210" uniqueCount="192">
  <si>
    <t>№ п/п</t>
  </si>
  <si>
    <t xml:space="preserve">Балансовая стоимость, руб. </t>
  </si>
  <si>
    <t>Остаточная стоимость, руб.</t>
  </si>
  <si>
    <t>Износ, руб.</t>
  </si>
  <si>
    <t>дерево</t>
  </si>
  <si>
    <t>Основание снятия с учета выбывшего объекта</t>
  </si>
  <si>
    <t>169 кварт.</t>
  </si>
  <si>
    <t>Скотомогильник, с. Шеломки</t>
  </si>
  <si>
    <t>кирпич</t>
  </si>
  <si>
    <t>Здание котельная, ул. Садовая 2/а</t>
  </si>
  <si>
    <t>Здание клуба, д. Батов, ул.Кайтымская,35, пом. 1</t>
  </si>
  <si>
    <t>30 кв.м. передано                     № 23-71р от 31.01.12 ФАП</t>
  </si>
  <si>
    <t>Здание клуба, д. б. Степь, ул. Кирова ,16</t>
  </si>
  <si>
    <t>Здание д. Канарай (клуб), ул. Школьная 4/1, пом. 1</t>
  </si>
  <si>
    <t>37,1 вк. м. № 23-71р от 30.01.12 перед. ФАП</t>
  </si>
  <si>
    <t>Здание водокачки д. Батов, ул. Кайтымская, 43/1</t>
  </si>
  <si>
    <t>Водонапорная башня д. Батов</t>
  </si>
  <si>
    <t>Бур. скважина с. Шеломки</t>
  </si>
  <si>
    <t>Бур. скважина школа с. Шеломки</t>
  </si>
  <si>
    <t>Бур. скважина д. Батов № 87</t>
  </si>
  <si>
    <t>Водопровод с. Шеломки</t>
  </si>
  <si>
    <t>Списано решен. № 36-140р</t>
  </si>
  <si>
    <t xml:space="preserve">Здание общежитие </t>
  </si>
  <si>
    <t>Здание гаража лаборатория для с/хоз машин с. Шеломки, ул. Центральная,46, корп. 10</t>
  </si>
  <si>
    <t>Здание спортзала</t>
  </si>
  <si>
    <t>Здание столовой</t>
  </si>
  <si>
    <t>списано</t>
  </si>
  <si>
    <t>Здание учебный корпус</t>
  </si>
  <si>
    <t>Здание гаража котельной</t>
  </si>
  <si>
    <t xml:space="preserve">Здание баня-прачечная </t>
  </si>
  <si>
    <t>Здание водонапорной башни</t>
  </si>
  <si>
    <t>Здание материальный склад</t>
  </si>
  <si>
    <t>Здание слад-кузница</t>
  </si>
  <si>
    <t>Здание зерносклада</t>
  </si>
  <si>
    <t>Здание столярного цеха</t>
  </si>
  <si>
    <t>Здание навес для с/х машин</t>
  </si>
  <si>
    <t>Уличное освещение лампыс. Шеломки</t>
  </si>
  <si>
    <t>Лампы ДРЛ д. Канарай, 14 шт.</t>
  </si>
  <si>
    <t>Лампы ДРЛ д. Б. Степь, 3 шт.</t>
  </si>
  <si>
    <t>Лампы ДРЛ д. Батов, 11 шт.</t>
  </si>
  <si>
    <t>Лампы д. Макарово 6 шт.</t>
  </si>
  <si>
    <t>Колодцы с. Шеломки 5 шт.</t>
  </si>
  <si>
    <t>Колодцы д. Батов 4 шт.</t>
  </si>
  <si>
    <t xml:space="preserve">Колодцы д. Канарай 4 шт. </t>
  </si>
  <si>
    <t>Колодцы д. Б. Степь</t>
  </si>
  <si>
    <t>Кладбище с. Шеломки</t>
  </si>
  <si>
    <t>Колодцы д. Макарово 2 шт.</t>
  </si>
  <si>
    <t>Кладбище д. Макарово</t>
  </si>
  <si>
    <t>Кладбище д. Канарай</t>
  </si>
  <si>
    <t>Кладбище д. Б-Степь</t>
  </si>
  <si>
    <t>Памятник с. Шеломки     2 шт.</t>
  </si>
  <si>
    <t>Памятник д. Канарай      2 шт.</t>
  </si>
  <si>
    <t>Уличные дорожные сети (асфальт) 1 км.</t>
  </si>
  <si>
    <t>Водопровод с. Шеломки 1500 м.</t>
  </si>
  <si>
    <t>полиэтил.</t>
  </si>
  <si>
    <t>Водопровод с. Шеломки 1000 м.</t>
  </si>
  <si>
    <t>Теплосети 360 м</t>
  </si>
  <si>
    <t>металл</t>
  </si>
  <si>
    <t>Противопожарное оборудование "Огнеборец" д. Канарай</t>
  </si>
  <si>
    <t>Противопожарное оборудование "Огнеборец" д. Батов</t>
  </si>
  <si>
    <t>Противопожарное оборудование "Огнеборец" с. Шеломки</t>
  </si>
  <si>
    <t>Хоккейная коробка</t>
  </si>
  <si>
    <t>Площадка для забора воды с. Шеломки</t>
  </si>
  <si>
    <t>Мун.конт.   № 1 от 16.07.13</t>
  </si>
  <si>
    <t>Мун.конт.   № 3 от 31.10.13</t>
  </si>
  <si>
    <t>Площадка для забора воды д. Макарово</t>
  </si>
  <si>
    <t>Площадка для забора воды д. Батов</t>
  </si>
  <si>
    <t>Транспортные средства</t>
  </si>
  <si>
    <t>000000000001</t>
  </si>
  <si>
    <t>Списан 50-р от 29.10.2007</t>
  </si>
  <si>
    <t>Автомобиль ВАЗ 2110</t>
  </si>
  <si>
    <t>Автомобиль УАЗ 3962</t>
  </si>
  <si>
    <t>№п/п</t>
  </si>
  <si>
    <t>Наименование , марка, модель</t>
  </si>
  <si>
    <t>год выпуска</t>
  </si>
  <si>
    <t>4</t>
  </si>
  <si>
    <t>ИТОГО:</t>
  </si>
  <si>
    <t>Основание постановки на учет</t>
  </si>
  <si>
    <t>Наименование объекта , адрес.</t>
  </si>
  <si>
    <t>Жилой фонд, с. Шеломки</t>
  </si>
  <si>
    <t>Год ввода в эксплуатацию</t>
  </si>
  <si>
    <t>Кладбище д. Батов</t>
  </si>
  <si>
    <t>Характеристика (материал стен, этажность, площадь кв. м., протяженность м.)</t>
  </si>
  <si>
    <t>дерево,  289,9</t>
  </si>
  <si>
    <t>дерево, 164,3</t>
  </si>
  <si>
    <t>дерево, 31</t>
  </si>
  <si>
    <t>дерево, 160,9</t>
  </si>
  <si>
    <t>дерево, 937,8 кв.м.</t>
  </si>
  <si>
    <t>дерево, 66,7</t>
  </si>
  <si>
    <t>дерево, 738,4</t>
  </si>
  <si>
    <t>дерево, 116</t>
  </si>
  <si>
    <t>дерево, 7498,15</t>
  </si>
  <si>
    <t>дерево, 608,5</t>
  </si>
  <si>
    <t>дерево, 120</t>
  </si>
  <si>
    <t>Площадь земельного участка, кв. м</t>
  </si>
  <si>
    <t>дерево, 93,9</t>
  </si>
  <si>
    <t>дерево,150</t>
  </si>
  <si>
    <t>дерево, 580,6</t>
  </si>
  <si>
    <t>дерево, 792,3</t>
  </si>
  <si>
    <t>дерево, 687,6</t>
  </si>
  <si>
    <t>дерево, 247,8</t>
  </si>
  <si>
    <t>дерево, 107,2</t>
  </si>
  <si>
    <t>дерево, 34,1</t>
  </si>
  <si>
    <t>144 м.</t>
  </si>
  <si>
    <t>Инвентарный  №, реестровый №</t>
  </si>
  <si>
    <t>Раздел 1. Сведения о муниципальном недвижимом имуществе.</t>
  </si>
  <si>
    <t>Кадастровый №</t>
  </si>
  <si>
    <t>ПТС, регистрационный знак (для ТС)</t>
  </si>
  <si>
    <t>ИТОГО недвижимого имущества</t>
  </si>
  <si>
    <t>Сведения об установленных в отношении мун. недвижимого имущества ограничениях (обременениях) с указанием основания и даты</t>
  </si>
  <si>
    <t>ИТОГО движимого имущества:</t>
  </si>
  <si>
    <t>Машины и оборудование</t>
  </si>
  <si>
    <t>Сооружения</t>
  </si>
  <si>
    <t>Нежилые помещения</t>
  </si>
  <si>
    <r>
      <t>1800 м</t>
    </r>
    <r>
      <rPr>
        <vertAlign val="superscript"/>
        <sz val="9"/>
        <rFont val="Times New Roman"/>
        <family val="1"/>
      </rPr>
      <t>2</t>
    </r>
  </si>
  <si>
    <t>000000000113</t>
  </si>
  <si>
    <t>000000000110</t>
  </si>
  <si>
    <t>000000000118</t>
  </si>
  <si>
    <t>000000000119</t>
  </si>
  <si>
    <t>000000000120</t>
  </si>
  <si>
    <t>000000000121</t>
  </si>
  <si>
    <t>000000000122</t>
  </si>
  <si>
    <t>ВСЕГО: по Шеломковскому сельсовету:</t>
  </si>
  <si>
    <t>Жилые помещения</t>
  </si>
  <si>
    <t>000000000004/1</t>
  </si>
  <si>
    <t>/2</t>
  </si>
  <si>
    <t>000000000007/3</t>
  </si>
  <si>
    <t>000000000009/4</t>
  </si>
  <si>
    <t>000000000008/5</t>
  </si>
  <si>
    <t>000000000003/6</t>
  </si>
  <si>
    <t>000000000015/7</t>
  </si>
  <si>
    <t>/8</t>
  </si>
  <si>
    <t>000000000006/9</t>
  </si>
  <si>
    <t>000000000005/10</t>
  </si>
  <si>
    <t>000000000002/11</t>
  </si>
  <si>
    <t>000000000010/12</t>
  </si>
  <si>
    <t>000000000011/13</t>
  </si>
  <si>
    <t>000000000013/14</t>
  </si>
  <si>
    <t>000000000014/15</t>
  </si>
  <si>
    <t>000000000111/16</t>
  </si>
  <si>
    <t>000000000112/17</t>
  </si>
  <si>
    <t>000000000114/18</t>
  </si>
  <si>
    <t>000000000115/19</t>
  </si>
  <si>
    <t>000000000116/20</t>
  </si>
  <si>
    <t>000000000117/21</t>
  </si>
  <si>
    <t>/22</t>
  </si>
  <si>
    <t>/23</t>
  </si>
  <si>
    <t>/24</t>
  </si>
  <si>
    <t>/25</t>
  </si>
  <si>
    <t>/26</t>
  </si>
  <si>
    <t>000000095/27</t>
  </si>
  <si>
    <t>000000096/28</t>
  </si>
  <si>
    <t>000000097/29</t>
  </si>
  <si>
    <t>000000098/30</t>
  </si>
  <si>
    <t>000000099/31</t>
  </si>
  <si>
    <t>00000000100/32</t>
  </si>
  <si>
    <t>00000000101/33</t>
  </si>
  <si>
    <t>00000000102/34</t>
  </si>
  <si>
    <t>00000000103/35</t>
  </si>
  <si>
    <t>00000000104/36</t>
  </si>
  <si>
    <t>000000000022/37</t>
  </si>
  <si>
    <t>000000000023/38</t>
  </si>
  <si>
    <t>000000000024/39</t>
  </si>
  <si>
    <t>/40</t>
  </si>
  <si>
    <t>000000000178/41</t>
  </si>
  <si>
    <t>000000000179/42</t>
  </si>
  <si>
    <t>000000000177/43</t>
  </si>
  <si>
    <t>000000000176/44</t>
  </si>
  <si>
    <t>000000000181/45</t>
  </si>
  <si>
    <t>000000000182/46</t>
  </si>
  <si>
    <t>000000000187/47</t>
  </si>
  <si>
    <t>000000000188/48</t>
  </si>
  <si>
    <t>000000000189/49</t>
  </si>
  <si>
    <t>000000000190/50</t>
  </si>
  <si>
    <t>000000000002/51</t>
  </si>
  <si>
    <t>/52</t>
  </si>
  <si>
    <t>Основание постановки на учет, реквизиты документов возникновения права мун. собств. на недвижимое имущ.</t>
  </si>
  <si>
    <t>Раздел 2. Сведения о муниципальном движимом имуществе.</t>
  </si>
  <si>
    <t>24:10:2304002:171</t>
  </si>
  <si>
    <t>24:10:2302001:386</t>
  </si>
  <si>
    <t>с-во гос. рег. 24ЕК №952147от 31.12.13</t>
  </si>
  <si>
    <t>Здание с/администрации, с. Шеломки, ул. Кирова,16</t>
  </si>
  <si>
    <t>Земельные участки (кладбище)</t>
  </si>
  <si>
    <t>Балансовая ст.</t>
  </si>
  <si>
    <t>Остаточная ст.</t>
  </si>
  <si>
    <t>Уличные дорожные сети (гравийка)17,4 км.</t>
  </si>
  <si>
    <t>№23-п от 27.12.10 с-с</t>
  </si>
  <si>
    <t>Акт п/п 2004 г. с-во гос.рег 24ЕК № 952146 от 31.12.13</t>
  </si>
  <si>
    <t>Здание ДК,с. Шеломки, ул.Садовая2</t>
  </si>
  <si>
    <t>1.  Администрация Шеломковского сельсовета</t>
  </si>
  <si>
    <t>Сведения об установленных в отношении мун. движимого имущества ограничениях (обременениях) с указанием основания и даты</t>
  </si>
  <si>
    <t>Здание клуба д. Макарово, ул. Центральная, 30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</si>
</sst>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0.000"/>
    <numFmt numFmtId="182" formatCode="#,##0.00;[Red]\-#,##0.00"/>
    <numFmt numFmtId="183" formatCode="#,##0.00_ ;[Red]\-#,##0.00\ 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-FC19]d\ mmmm\ yyyy\ &quot;г.&quot;"/>
    <numFmt numFmtId="189" formatCode="#,##0.00_р_."/>
    <numFmt numFmtId="190" formatCode="mmm/yyyy"/>
  </numFmts>
  <fonts count="53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6">
    <xf numFmtId="0" fontId="0" fillId="0" borderId="0" xfId="0" applyAlignment="1">
      <alignment/>
    </xf>
    <xf numFmtId="2" fontId="3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textRotation="90" wrapText="1"/>
    </xf>
    <xf numFmtId="1" fontId="5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 wrapText="1"/>
    </xf>
    <xf numFmtId="2" fontId="7" fillId="0" borderId="10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textRotation="90" wrapText="1"/>
    </xf>
    <xf numFmtId="0" fontId="0" fillId="0" borderId="10" xfId="0" applyBorder="1" applyAlignment="1">
      <alignment/>
    </xf>
    <xf numFmtId="2" fontId="9" fillId="0" borderId="10" xfId="0" applyNumberFormat="1" applyFont="1" applyBorder="1" applyAlignment="1">
      <alignment horizontal="center" wrapText="1"/>
    </xf>
    <xf numFmtId="2" fontId="10" fillId="0" borderId="10" xfId="0" applyNumberFormat="1" applyFont="1" applyBorder="1" applyAlignment="1">
      <alignment horizontal="center" wrapText="1"/>
    </xf>
    <xf numFmtId="49" fontId="3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49" fontId="4" fillId="0" borderId="10" xfId="0" applyNumberFormat="1" applyFont="1" applyBorder="1" applyAlignment="1">
      <alignment wrapText="1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wrapText="1"/>
    </xf>
    <xf numFmtId="0" fontId="4" fillId="0" borderId="10" xfId="0" applyFont="1" applyFill="1" applyBorder="1" applyAlignment="1">
      <alignment/>
    </xf>
    <xf numFmtId="0" fontId="2" fillId="0" borderId="10" xfId="0" applyFont="1" applyBorder="1" applyAlignment="1">
      <alignment textRotation="90" wrapText="1"/>
    </xf>
    <xf numFmtId="49" fontId="7" fillId="0" borderId="10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3" fillId="0" borderId="0" xfId="0" applyNumberFormat="1" applyFont="1" applyFill="1" applyAlignment="1">
      <alignment/>
    </xf>
    <xf numFmtId="2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4" fillId="0" borderId="0" xfId="0" applyFont="1" applyFill="1" applyBorder="1" applyAlignment="1">
      <alignment textRotation="90" wrapText="1"/>
    </xf>
    <xf numFmtId="49" fontId="3" fillId="0" borderId="0" xfId="0" applyNumberFormat="1" applyFont="1" applyAlignment="1">
      <alignment/>
    </xf>
    <xf numFmtId="1" fontId="3" fillId="0" borderId="0" xfId="0" applyNumberFormat="1" applyFont="1" applyAlignment="1">
      <alignment horizontal="center" wrapText="1"/>
    </xf>
    <xf numFmtId="49" fontId="5" fillId="0" borderId="10" xfId="0" applyNumberFormat="1" applyFont="1" applyBorder="1" applyAlignment="1">
      <alignment horizontal="center" textRotation="90" wrapText="1"/>
    </xf>
    <xf numFmtId="0" fontId="52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textRotation="90" wrapText="1"/>
    </xf>
    <xf numFmtId="2" fontId="7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textRotation="90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5" fillId="0" borderId="11" xfId="0" applyFont="1" applyBorder="1" applyAlignment="1">
      <alignment horizontal="center" textRotation="90" wrapText="1"/>
    </xf>
    <xf numFmtId="0" fontId="5" fillId="0" borderId="12" xfId="0" applyFont="1" applyBorder="1" applyAlignment="1">
      <alignment horizontal="center" textRotation="90" wrapText="1"/>
    </xf>
    <xf numFmtId="0" fontId="6" fillId="0" borderId="0" xfId="0" applyFont="1" applyAlignment="1">
      <alignment horizontal="left"/>
    </xf>
    <xf numFmtId="0" fontId="6" fillId="0" borderId="11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3"/>
  <sheetViews>
    <sheetView tabSelected="1" zoomScalePageLayoutView="0" workbookViewId="0" topLeftCell="A64">
      <selection activeCell="H62" sqref="H62"/>
    </sheetView>
  </sheetViews>
  <sheetFormatPr defaultColWidth="9.140625" defaultRowHeight="12.75"/>
  <cols>
    <col min="1" max="1" width="4.7109375" style="0" customWidth="1"/>
    <col min="2" max="2" width="19.421875" style="0" customWidth="1"/>
    <col min="3" max="3" width="5.8515625" style="0" customWidth="1"/>
    <col min="4" max="5" width="8.57421875" style="0" customWidth="1"/>
    <col min="6" max="6" width="13.57421875" style="0" customWidth="1"/>
    <col min="7" max="7" width="11.57421875" style="0" customWidth="1"/>
    <col min="8" max="8" width="14.28125" style="0" customWidth="1"/>
    <col min="9" max="9" width="6.00390625" style="0" customWidth="1"/>
    <col min="10" max="10" width="8.57421875" style="0" customWidth="1"/>
    <col min="11" max="11" width="9.00390625" style="0" customWidth="1"/>
    <col min="12" max="12" width="10.57421875" style="0" customWidth="1"/>
    <col min="13" max="13" width="11.140625" style="0" customWidth="1"/>
  </cols>
  <sheetData>
    <row r="1" spans="1:12" ht="15">
      <c r="A1" s="79" t="s">
        <v>189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15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3.5" customHeight="1">
      <c r="A3" s="79" t="s">
        <v>105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1:12" ht="12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3" ht="126" customHeight="1">
      <c r="A5" s="4" t="s">
        <v>0</v>
      </c>
      <c r="B5" s="4" t="s">
        <v>78</v>
      </c>
      <c r="C5" s="4" t="s">
        <v>80</v>
      </c>
      <c r="D5" s="4" t="s">
        <v>104</v>
      </c>
      <c r="E5" s="24" t="s">
        <v>106</v>
      </c>
      <c r="F5" s="4" t="s">
        <v>1</v>
      </c>
      <c r="G5" s="4" t="s">
        <v>3</v>
      </c>
      <c r="H5" s="4" t="s">
        <v>2</v>
      </c>
      <c r="I5" s="4" t="s">
        <v>94</v>
      </c>
      <c r="J5" s="5" t="s">
        <v>82</v>
      </c>
      <c r="K5" s="4" t="s">
        <v>176</v>
      </c>
      <c r="L5" s="4" t="s">
        <v>5</v>
      </c>
      <c r="M5" s="50" t="s">
        <v>109</v>
      </c>
    </row>
    <row r="6" spans="1:13" ht="12.75">
      <c r="A6" s="6">
        <v>1</v>
      </c>
      <c r="B6" s="7">
        <v>2</v>
      </c>
      <c r="C6" s="7">
        <v>3</v>
      </c>
      <c r="D6" s="6" t="s">
        <v>75</v>
      </c>
      <c r="E6" s="6"/>
      <c r="F6" s="7">
        <v>5</v>
      </c>
      <c r="G6" s="7">
        <v>6</v>
      </c>
      <c r="H6" s="7">
        <v>7</v>
      </c>
      <c r="I6" s="6">
        <v>8</v>
      </c>
      <c r="J6" s="7">
        <v>9</v>
      </c>
      <c r="K6" s="7">
        <v>11</v>
      </c>
      <c r="L6" s="7">
        <v>12</v>
      </c>
      <c r="M6" s="26"/>
    </row>
    <row r="7" spans="1:13" ht="36">
      <c r="A7" s="10"/>
      <c r="B7" s="19" t="s">
        <v>22</v>
      </c>
      <c r="C7" s="20">
        <v>1962</v>
      </c>
      <c r="D7" s="51" t="s">
        <v>116</v>
      </c>
      <c r="E7" s="51"/>
      <c r="F7" s="21">
        <v>804477</v>
      </c>
      <c r="G7" s="21">
        <v>804477</v>
      </c>
      <c r="H7" s="21">
        <v>0</v>
      </c>
      <c r="I7" s="18"/>
      <c r="J7" s="18" t="s">
        <v>87</v>
      </c>
      <c r="K7" s="18"/>
      <c r="L7" s="18" t="s">
        <v>21</v>
      </c>
      <c r="M7" s="34"/>
    </row>
    <row r="8" spans="1:13" ht="25.5">
      <c r="A8" s="10"/>
      <c r="B8" s="19" t="s">
        <v>25</v>
      </c>
      <c r="C8" s="20">
        <v>1961</v>
      </c>
      <c r="D8" s="51" t="s">
        <v>115</v>
      </c>
      <c r="E8" s="51"/>
      <c r="F8" s="21">
        <v>363347</v>
      </c>
      <c r="G8" s="21">
        <v>363347</v>
      </c>
      <c r="H8" s="21">
        <v>0</v>
      </c>
      <c r="I8" s="18"/>
      <c r="J8" s="18" t="s">
        <v>83</v>
      </c>
      <c r="K8" s="18"/>
      <c r="L8" s="18" t="s">
        <v>26</v>
      </c>
      <c r="M8" s="34"/>
    </row>
    <row r="9" spans="1:13" ht="25.5">
      <c r="A9" s="10"/>
      <c r="B9" s="19" t="s">
        <v>31</v>
      </c>
      <c r="C9" s="20">
        <v>1940</v>
      </c>
      <c r="D9" s="51" t="s">
        <v>117</v>
      </c>
      <c r="E9" s="51"/>
      <c r="F9" s="20">
        <v>46609</v>
      </c>
      <c r="G9" s="20">
        <v>46609</v>
      </c>
      <c r="H9" s="21">
        <v>0</v>
      </c>
      <c r="I9" s="18"/>
      <c r="J9" s="18" t="s">
        <v>84</v>
      </c>
      <c r="K9" s="18"/>
      <c r="L9" s="18" t="s">
        <v>26</v>
      </c>
      <c r="M9" s="38"/>
    </row>
    <row r="10" spans="1:13" ht="25.5">
      <c r="A10" s="10"/>
      <c r="B10" s="19" t="s">
        <v>32</v>
      </c>
      <c r="C10" s="17">
        <v>1955</v>
      </c>
      <c r="D10" s="51" t="s">
        <v>118</v>
      </c>
      <c r="E10" s="17"/>
      <c r="F10" s="63">
        <v>48052.49</v>
      </c>
      <c r="G10" s="63">
        <v>48052.49</v>
      </c>
      <c r="H10" s="63">
        <v>0</v>
      </c>
      <c r="I10" s="52"/>
      <c r="J10" s="18" t="s">
        <v>85</v>
      </c>
      <c r="K10" s="52"/>
      <c r="L10" s="52" t="s">
        <v>26</v>
      </c>
      <c r="M10" s="38"/>
    </row>
    <row r="11" spans="1:13" ht="25.5">
      <c r="A11" s="30"/>
      <c r="B11" s="19" t="s">
        <v>33</v>
      </c>
      <c r="C11" s="17">
        <v>1966</v>
      </c>
      <c r="D11" s="51" t="s">
        <v>119</v>
      </c>
      <c r="E11" s="17"/>
      <c r="F11" s="63">
        <v>58547</v>
      </c>
      <c r="G11" s="63">
        <v>58547</v>
      </c>
      <c r="H11" s="63">
        <v>0</v>
      </c>
      <c r="I11" s="52"/>
      <c r="J11" s="18" t="s">
        <v>86</v>
      </c>
      <c r="K11" s="52"/>
      <c r="L11" s="52" t="s">
        <v>26</v>
      </c>
      <c r="M11" s="38"/>
    </row>
    <row r="12" spans="1:13" ht="25.5">
      <c r="A12" s="30"/>
      <c r="B12" s="19" t="s">
        <v>34</v>
      </c>
      <c r="C12" s="17">
        <v>1963</v>
      </c>
      <c r="D12" s="51" t="s">
        <v>120</v>
      </c>
      <c r="E12" s="17"/>
      <c r="F12" s="63">
        <v>47498</v>
      </c>
      <c r="G12" s="63">
        <v>47498</v>
      </c>
      <c r="H12" s="63">
        <v>0</v>
      </c>
      <c r="I12" s="52"/>
      <c r="J12" s="18" t="s">
        <v>88</v>
      </c>
      <c r="K12" s="52"/>
      <c r="L12" s="52" t="s">
        <v>26</v>
      </c>
      <c r="M12" s="38"/>
    </row>
    <row r="13" spans="1:13" ht="25.5">
      <c r="A13" s="30"/>
      <c r="B13" s="19" t="s">
        <v>35</v>
      </c>
      <c r="C13" s="17">
        <v>1963</v>
      </c>
      <c r="D13" s="51" t="s">
        <v>121</v>
      </c>
      <c r="E13" s="17"/>
      <c r="F13" s="63">
        <v>91075.51</v>
      </c>
      <c r="G13" s="63">
        <v>91075.51</v>
      </c>
      <c r="H13" s="63">
        <v>0</v>
      </c>
      <c r="I13" s="52"/>
      <c r="J13" s="18" t="s">
        <v>89</v>
      </c>
      <c r="K13" s="52"/>
      <c r="L13" s="52" t="s">
        <v>26</v>
      </c>
      <c r="M13" s="38"/>
    </row>
    <row r="14" spans="1:13" ht="51">
      <c r="A14" s="10">
        <v>1</v>
      </c>
      <c r="B14" s="8" t="s">
        <v>181</v>
      </c>
      <c r="C14" s="10">
        <v>1975</v>
      </c>
      <c r="D14" s="31" t="s">
        <v>124</v>
      </c>
      <c r="E14" s="31"/>
      <c r="F14" s="16">
        <v>48054.26</v>
      </c>
      <c r="G14" s="16">
        <v>48054.26</v>
      </c>
      <c r="H14" s="16">
        <f>F14-G14</f>
        <v>0</v>
      </c>
      <c r="I14" s="33"/>
      <c r="J14" s="33" t="s">
        <v>90</v>
      </c>
      <c r="K14" s="33"/>
      <c r="L14" s="33"/>
      <c r="M14" s="34"/>
    </row>
    <row r="15" spans="1:13" ht="27" customHeight="1">
      <c r="A15" s="10">
        <v>2</v>
      </c>
      <c r="B15" s="8" t="s">
        <v>79</v>
      </c>
      <c r="C15" s="10" t="s">
        <v>6</v>
      </c>
      <c r="D15" s="31" t="s">
        <v>125</v>
      </c>
      <c r="E15" s="31"/>
      <c r="F15" s="16">
        <v>34874695.3</v>
      </c>
      <c r="G15" s="16">
        <v>33397416.43</v>
      </c>
      <c r="H15" s="16">
        <f aca="true" t="shared" si="0" ref="H15:H63">F15-G15</f>
        <v>1477278.8699999973</v>
      </c>
      <c r="I15" s="33"/>
      <c r="J15" s="33" t="s">
        <v>91</v>
      </c>
      <c r="K15" s="33"/>
      <c r="L15" s="33"/>
      <c r="M15" s="34"/>
    </row>
    <row r="16" spans="1:13" ht="25.5">
      <c r="A16" s="10">
        <v>3</v>
      </c>
      <c r="B16" s="8" t="s">
        <v>7</v>
      </c>
      <c r="C16" s="10">
        <v>2004</v>
      </c>
      <c r="D16" s="31" t="s">
        <v>126</v>
      </c>
      <c r="E16" s="31"/>
      <c r="F16" s="16">
        <v>635</v>
      </c>
      <c r="G16" s="16">
        <v>635</v>
      </c>
      <c r="H16" s="16">
        <f t="shared" si="0"/>
        <v>0</v>
      </c>
      <c r="I16" s="33"/>
      <c r="J16" s="33"/>
      <c r="K16" s="33"/>
      <c r="L16" s="33"/>
      <c r="M16" s="34"/>
    </row>
    <row r="17" spans="1:13" ht="28.5" customHeight="1">
      <c r="A17" s="10">
        <v>4</v>
      </c>
      <c r="B17" s="8" t="s">
        <v>188</v>
      </c>
      <c r="C17" s="10">
        <v>1967</v>
      </c>
      <c r="D17" s="31" t="s">
        <v>127</v>
      </c>
      <c r="E17" s="31"/>
      <c r="F17" s="16">
        <v>71178.42</v>
      </c>
      <c r="G17" s="16">
        <v>71178.42</v>
      </c>
      <c r="H17" s="16">
        <f t="shared" si="0"/>
        <v>0</v>
      </c>
      <c r="I17" s="33">
        <v>1769</v>
      </c>
      <c r="J17" s="33" t="s">
        <v>8</v>
      </c>
      <c r="K17" s="33"/>
      <c r="L17" s="33"/>
      <c r="M17" s="34"/>
    </row>
    <row r="18" spans="1:13" ht="25.5">
      <c r="A18" s="10">
        <v>5</v>
      </c>
      <c r="B18" s="8" t="s">
        <v>9</v>
      </c>
      <c r="C18" s="10">
        <v>1999</v>
      </c>
      <c r="D18" s="31" t="s">
        <v>128</v>
      </c>
      <c r="E18" s="31"/>
      <c r="F18" s="10">
        <v>26038.81</v>
      </c>
      <c r="G18" s="10">
        <v>15790</v>
      </c>
      <c r="H18" s="16">
        <f t="shared" si="0"/>
        <v>10248.810000000001</v>
      </c>
      <c r="I18" s="33"/>
      <c r="J18" s="33" t="s">
        <v>4</v>
      </c>
      <c r="K18" s="33"/>
      <c r="L18" s="33"/>
      <c r="M18" s="34"/>
    </row>
    <row r="19" spans="1:13" ht="60">
      <c r="A19" s="10">
        <v>6</v>
      </c>
      <c r="B19" s="8" t="s">
        <v>10</v>
      </c>
      <c r="C19" s="10">
        <v>1970</v>
      </c>
      <c r="D19" s="31" t="s">
        <v>129</v>
      </c>
      <c r="E19" s="31" t="s">
        <v>179</v>
      </c>
      <c r="F19" s="16">
        <v>949697</v>
      </c>
      <c r="G19" s="16">
        <v>949697</v>
      </c>
      <c r="H19" s="16">
        <f t="shared" si="0"/>
        <v>0</v>
      </c>
      <c r="I19" s="33">
        <v>9892.1</v>
      </c>
      <c r="J19" s="33" t="s">
        <v>92</v>
      </c>
      <c r="K19" s="33" t="s">
        <v>180</v>
      </c>
      <c r="L19" s="33" t="s">
        <v>11</v>
      </c>
      <c r="M19" s="34"/>
    </row>
    <row r="20" spans="1:13" ht="25.5">
      <c r="A20" s="10">
        <v>7</v>
      </c>
      <c r="B20" s="8" t="s">
        <v>12</v>
      </c>
      <c r="C20" s="10">
        <v>1930</v>
      </c>
      <c r="D20" s="31" t="s">
        <v>130</v>
      </c>
      <c r="E20" s="31"/>
      <c r="F20" s="16">
        <v>13810</v>
      </c>
      <c r="G20" s="16">
        <v>13810</v>
      </c>
      <c r="H20" s="16">
        <f t="shared" si="0"/>
        <v>0</v>
      </c>
      <c r="I20" s="33"/>
      <c r="J20" s="33" t="s">
        <v>93</v>
      </c>
      <c r="K20" s="33"/>
      <c r="L20" s="33"/>
      <c r="M20" s="34"/>
    </row>
    <row r="21" spans="1:13" ht="72">
      <c r="A21" s="10">
        <v>8</v>
      </c>
      <c r="B21" s="8" t="s">
        <v>13</v>
      </c>
      <c r="C21" s="10">
        <v>1975</v>
      </c>
      <c r="D21" s="31" t="s">
        <v>131</v>
      </c>
      <c r="E21" s="31" t="s">
        <v>178</v>
      </c>
      <c r="F21" s="16">
        <v>248000</v>
      </c>
      <c r="G21" s="16">
        <v>248000</v>
      </c>
      <c r="H21" s="16">
        <f t="shared" si="0"/>
        <v>0</v>
      </c>
      <c r="I21" s="33"/>
      <c r="J21" s="33" t="s">
        <v>95</v>
      </c>
      <c r="K21" s="33" t="s">
        <v>187</v>
      </c>
      <c r="L21" s="33" t="s">
        <v>14</v>
      </c>
      <c r="M21" s="34"/>
    </row>
    <row r="22" spans="1:13" ht="38.25">
      <c r="A22" s="10">
        <v>9</v>
      </c>
      <c r="B22" s="8" t="s">
        <v>191</v>
      </c>
      <c r="C22" s="10">
        <v>1980</v>
      </c>
      <c r="D22" s="31" t="s">
        <v>132</v>
      </c>
      <c r="E22" s="31"/>
      <c r="F22" s="16">
        <v>18478</v>
      </c>
      <c r="G22" s="16">
        <v>18478</v>
      </c>
      <c r="H22" s="16">
        <f t="shared" si="0"/>
        <v>0</v>
      </c>
      <c r="I22" s="33"/>
      <c r="J22" s="33" t="s">
        <v>96</v>
      </c>
      <c r="K22" s="33"/>
      <c r="L22" s="33"/>
      <c r="M22" s="34"/>
    </row>
    <row r="23" spans="1:13" ht="38.25">
      <c r="A23" s="10">
        <v>10</v>
      </c>
      <c r="B23" s="8" t="s">
        <v>15</v>
      </c>
      <c r="C23" s="10">
        <v>1960</v>
      </c>
      <c r="D23" s="31" t="s">
        <v>133</v>
      </c>
      <c r="E23" s="31"/>
      <c r="F23" s="16">
        <v>1996.44</v>
      </c>
      <c r="G23" s="16">
        <v>1996.44</v>
      </c>
      <c r="H23" s="16">
        <f t="shared" si="0"/>
        <v>0</v>
      </c>
      <c r="I23" s="33"/>
      <c r="J23" s="33"/>
      <c r="K23" s="33"/>
      <c r="L23" s="33"/>
      <c r="M23" s="34"/>
    </row>
    <row r="24" spans="1:13" ht="25.5">
      <c r="A24" s="10">
        <v>11</v>
      </c>
      <c r="B24" s="8" t="s">
        <v>16</v>
      </c>
      <c r="C24" s="10">
        <v>1989</v>
      </c>
      <c r="D24" s="31" t="s">
        <v>134</v>
      </c>
      <c r="E24" s="31"/>
      <c r="F24" s="16">
        <v>25805.13</v>
      </c>
      <c r="G24" s="16">
        <v>25805.13</v>
      </c>
      <c r="H24" s="16">
        <f t="shared" si="0"/>
        <v>0</v>
      </c>
      <c r="I24" s="33"/>
      <c r="J24" s="33" t="s">
        <v>4</v>
      </c>
      <c r="K24" s="33"/>
      <c r="L24" s="33"/>
      <c r="M24" s="34"/>
    </row>
    <row r="25" spans="1:13" ht="25.5">
      <c r="A25" s="10">
        <v>12</v>
      </c>
      <c r="B25" s="8" t="s">
        <v>17</v>
      </c>
      <c r="C25" s="10">
        <v>1995</v>
      </c>
      <c r="D25" s="31" t="s">
        <v>135</v>
      </c>
      <c r="E25" s="31"/>
      <c r="F25" s="16">
        <v>160147</v>
      </c>
      <c r="G25" s="16">
        <v>123033.56</v>
      </c>
      <c r="H25" s="16">
        <f t="shared" si="0"/>
        <v>37113.44</v>
      </c>
      <c r="I25" s="33"/>
      <c r="J25" s="33"/>
      <c r="K25" s="33"/>
      <c r="L25" s="33"/>
      <c r="M25" s="34"/>
    </row>
    <row r="26" spans="1:13" ht="25.5">
      <c r="A26" s="10">
        <v>13</v>
      </c>
      <c r="B26" s="8" t="s">
        <v>18</v>
      </c>
      <c r="C26" s="10">
        <v>1981</v>
      </c>
      <c r="D26" s="31" t="s">
        <v>136</v>
      </c>
      <c r="E26" s="31"/>
      <c r="F26" s="16">
        <v>167005</v>
      </c>
      <c r="G26" s="16">
        <v>167005</v>
      </c>
      <c r="H26" s="16">
        <f t="shared" si="0"/>
        <v>0</v>
      </c>
      <c r="I26" s="33"/>
      <c r="J26" s="33"/>
      <c r="K26" s="33"/>
      <c r="L26" s="33"/>
      <c r="M26" s="34"/>
    </row>
    <row r="27" spans="1:13" ht="25.5">
      <c r="A27" s="10">
        <v>14</v>
      </c>
      <c r="B27" s="8" t="s">
        <v>19</v>
      </c>
      <c r="C27" s="10">
        <v>1986</v>
      </c>
      <c r="D27" s="31" t="s">
        <v>137</v>
      </c>
      <c r="E27" s="31"/>
      <c r="F27" s="16">
        <v>64062.61</v>
      </c>
      <c r="G27" s="16">
        <v>64062.61</v>
      </c>
      <c r="H27" s="16">
        <f t="shared" si="0"/>
        <v>0</v>
      </c>
      <c r="I27" s="33"/>
      <c r="J27" s="33"/>
      <c r="K27" s="33"/>
      <c r="L27" s="33"/>
      <c r="M27" s="34"/>
    </row>
    <row r="28" spans="1:13" ht="25.5">
      <c r="A28" s="10">
        <v>15</v>
      </c>
      <c r="B28" s="8" t="s">
        <v>20</v>
      </c>
      <c r="C28" s="10">
        <v>1994</v>
      </c>
      <c r="D28" s="31" t="s">
        <v>138</v>
      </c>
      <c r="E28" s="31"/>
      <c r="F28" s="16">
        <v>65891.41</v>
      </c>
      <c r="G28" s="16">
        <v>53205</v>
      </c>
      <c r="H28" s="16">
        <f t="shared" si="0"/>
        <v>12686.410000000003</v>
      </c>
      <c r="I28" s="33"/>
      <c r="J28" s="33">
        <v>1350</v>
      </c>
      <c r="K28" s="33"/>
      <c r="L28" s="33"/>
      <c r="M28" s="34"/>
    </row>
    <row r="29" spans="1:13" ht="52.5" customHeight="1">
      <c r="A29" s="10">
        <v>16</v>
      </c>
      <c r="B29" s="8" t="s">
        <v>23</v>
      </c>
      <c r="C29" s="10">
        <v>1967</v>
      </c>
      <c r="D29" s="31" t="s">
        <v>139</v>
      </c>
      <c r="E29" s="31"/>
      <c r="F29" s="16">
        <v>559517</v>
      </c>
      <c r="G29" s="16">
        <v>559517</v>
      </c>
      <c r="H29" s="16">
        <f t="shared" si="0"/>
        <v>0</v>
      </c>
      <c r="I29" s="33"/>
      <c r="J29" s="33" t="s">
        <v>97</v>
      </c>
      <c r="K29" s="33"/>
      <c r="L29" s="33"/>
      <c r="M29" s="34"/>
    </row>
    <row r="30" spans="1:13" ht="25.5">
      <c r="A30" s="10">
        <v>17</v>
      </c>
      <c r="B30" s="8" t="s">
        <v>24</v>
      </c>
      <c r="C30" s="10">
        <v>1966</v>
      </c>
      <c r="D30" s="31" t="s">
        <v>140</v>
      </c>
      <c r="E30" s="31"/>
      <c r="F30" s="16">
        <v>292735</v>
      </c>
      <c r="G30" s="16">
        <v>292735</v>
      </c>
      <c r="H30" s="16">
        <f t="shared" si="0"/>
        <v>0</v>
      </c>
      <c r="I30" s="33"/>
      <c r="J30" s="33" t="s">
        <v>98</v>
      </c>
      <c r="K30" s="33"/>
      <c r="L30" s="33"/>
      <c r="M30" s="34"/>
    </row>
    <row r="31" spans="1:13" ht="25.5">
      <c r="A31" s="10">
        <v>18</v>
      </c>
      <c r="B31" s="8" t="s">
        <v>27</v>
      </c>
      <c r="C31" s="10">
        <v>1940</v>
      </c>
      <c r="D31" s="31" t="s">
        <v>141</v>
      </c>
      <c r="E31" s="31"/>
      <c r="F31" s="16">
        <v>900055</v>
      </c>
      <c r="G31" s="16">
        <v>900055</v>
      </c>
      <c r="H31" s="16">
        <f t="shared" si="0"/>
        <v>0</v>
      </c>
      <c r="I31" s="33"/>
      <c r="J31" s="33" t="s">
        <v>99</v>
      </c>
      <c r="K31" s="33"/>
      <c r="L31" s="33"/>
      <c r="M31" s="34"/>
    </row>
    <row r="32" spans="1:13" ht="25.5">
      <c r="A32" s="10">
        <v>19</v>
      </c>
      <c r="B32" s="8" t="s">
        <v>28</v>
      </c>
      <c r="C32" s="10">
        <v>1956</v>
      </c>
      <c r="D32" s="31" t="s">
        <v>142</v>
      </c>
      <c r="E32" s="31"/>
      <c r="F32" s="16">
        <v>460629</v>
      </c>
      <c r="G32" s="16">
        <v>460629</v>
      </c>
      <c r="H32" s="16">
        <f t="shared" si="0"/>
        <v>0</v>
      </c>
      <c r="I32" s="33"/>
      <c r="J32" s="33" t="s">
        <v>100</v>
      </c>
      <c r="K32" s="33"/>
      <c r="L32" s="33"/>
      <c r="M32" s="34"/>
    </row>
    <row r="33" spans="1:13" ht="25.5">
      <c r="A33" s="10">
        <v>20</v>
      </c>
      <c r="B33" s="8" t="s">
        <v>29</v>
      </c>
      <c r="C33" s="10">
        <v>1956</v>
      </c>
      <c r="D33" s="31" t="s">
        <v>143</v>
      </c>
      <c r="E33" s="31"/>
      <c r="F33" s="16">
        <v>125349</v>
      </c>
      <c r="G33" s="16">
        <v>125349</v>
      </c>
      <c r="H33" s="16">
        <f t="shared" si="0"/>
        <v>0</v>
      </c>
      <c r="I33" s="33"/>
      <c r="J33" s="33" t="s">
        <v>101</v>
      </c>
      <c r="K33" s="33"/>
      <c r="L33" s="33"/>
      <c r="M33" s="34"/>
    </row>
    <row r="34" spans="1:13" ht="25.5">
      <c r="A34" s="10">
        <v>21</v>
      </c>
      <c r="B34" s="8" t="s">
        <v>30</v>
      </c>
      <c r="C34" s="10">
        <v>1956</v>
      </c>
      <c r="D34" s="31" t="s">
        <v>144</v>
      </c>
      <c r="E34" s="31"/>
      <c r="F34" s="16">
        <v>51308</v>
      </c>
      <c r="G34" s="16">
        <v>51308</v>
      </c>
      <c r="H34" s="16">
        <f t="shared" si="0"/>
        <v>0</v>
      </c>
      <c r="I34" s="33"/>
      <c r="J34" s="33" t="s">
        <v>102</v>
      </c>
      <c r="K34" s="33"/>
      <c r="L34" s="33"/>
      <c r="M34" s="34"/>
    </row>
    <row r="35" spans="1:13" ht="25.5">
      <c r="A35" s="15">
        <v>22</v>
      </c>
      <c r="B35" s="8" t="s">
        <v>36</v>
      </c>
      <c r="C35" s="15"/>
      <c r="D35" s="15" t="s">
        <v>145</v>
      </c>
      <c r="E35" s="15"/>
      <c r="F35" s="53">
        <v>17500</v>
      </c>
      <c r="G35" s="53">
        <v>17500</v>
      </c>
      <c r="H35" s="16">
        <f t="shared" si="0"/>
        <v>0</v>
      </c>
      <c r="I35" s="35"/>
      <c r="J35" s="33"/>
      <c r="K35" s="35"/>
      <c r="L35" s="35"/>
      <c r="M35" s="34"/>
    </row>
    <row r="36" spans="1:13" ht="25.5">
      <c r="A36" s="15">
        <v>23</v>
      </c>
      <c r="B36" s="8" t="s">
        <v>39</v>
      </c>
      <c r="C36" s="15"/>
      <c r="D36" s="15" t="s">
        <v>146</v>
      </c>
      <c r="E36" s="15"/>
      <c r="F36" s="53">
        <v>5500</v>
      </c>
      <c r="G36" s="53">
        <v>5500</v>
      </c>
      <c r="H36" s="16">
        <f t="shared" si="0"/>
        <v>0</v>
      </c>
      <c r="I36" s="35"/>
      <c r="J36" s="33"/>
      <c r="K36" s="35"/>
      <c r="L36" s="35"/>
      <c r="M36" s="34"/>
    </row>
    <row r="37" spans="1:13" ht="25.5">
      <c r="A37" s="15">
        <v>24</v>
      </c>
      <c r="B37" s="8" t="s">
        <v>37</v>
      </c>
      <c r="C37" s="15"/>
      <c r="D37" s="15" t="s">
        <v>147</v>
      </c>
      <c r="E37" s="15"/>
      <c r="F37" s="53">
        <v>7000</v>
      </c>
      <c r="G37" s="53">
        <v>7000</v>
      </c>
      <c r="H37" s="16">
        <f t="shared" si="0"/>
        <v>0</v>
      </c>
      <c r="I37" s="35"/>
      <c r="J37" s="33"/>
      <c r="K37" s="35"/>
      <c r="L37" s="35"/>
      <c r="M37" s="34"/>
    </row>
    <row r="38" spans="1:13" ht="25.5">
      <c r="A38" s="15">
        <v>25</v>
      </c>
      <c r="B38" s="8" t="s">
        <v>38</v>
      </c>
      <c r="C38" s="15"/>
      <c r="D38" s="15" t="s">
        <v>148</v>
      </c>
      <c r="E38" s="15"/>
      <c r="F38" s="53">
        <v>1500</v>
      </c>
      <c r="G38" s="53">
        <v>1500</v>
      </c>
      <c r="H38" s="16">
        <f t="shared" si="0"/>
        <v>0</v>
      </c>
      <c r="I38" s="35"/>
      <c r="J38" s="33"/>
      <c r="K38" s="35"/>
      <c r="L38" s="35"/>
      <c r="M38" s="34"/>
    </row>
    <row r="39" spans="1:13" ht="25.5">
      <c r="A39" s="15">
        <v>26</v>
      </c>
      <c r="B39" s="8" t="s">
        <v>40</v>
      </c>
      <c r="C39" s="15"/>
      <c r="D39" s="15" t="s">
        <v>149</v>
      </c>
      <c r="E39" s="15"/>
      <c r="F39" s="53">
        <v>30000</v>
      </c>
      <c r="G39" s="53">
        <v>30000</v>
      </c>
      <c r="H39" s="16">
        <f t="shared" si="0"/>
        <v>0</v>
      </c>
      <c r="I39" s="35"/>
      <c r="J39" s="33"/>
      <c r="K39" s="35"/>
      <c r="L39" s="35"/>
      <c r="M39" s="34"/>
    </row>
    <row r="40" spans="1:13" ht="25.5">
      <c r="A40" s="15">
        <v>27</v>
      </c>
      <c r="B40" s="8" t="s">
        <v>41</v>
      </c>
      <c r="C40" s="15">
        <v>1960</v>
      </c>
      <c r="D40" s="31" t="s">
        <v>150</v>
      </c>
      <c r="E40" s="15"/>
      <c r="F40" s="53">
        <v>125000</v>
      </c>
      <c r="G40" s="53">
        <v>125000</v>
      </c>
      <c r="H40" s="16">
        <f t="shared" si="0"/>
        <v>0</v>
      </c>
      <c r="I40" s="35"/>
      <c r="J40" s="33"/>
      <c r="K40" s="35"/>
      <c r="L40" s="35"/>
      <c r="M40" s="34"/>
    </row>
    <row r="41" spans="1:13" ht="25.5">
      <c r="A41" s="15">
        <v>28</v>
      </c>
      <c r="B41" s="8" t="s">
        <v>42</v>
      </c>
      <c r="C41" s="15">
        <v>1961</v>
      </c>
      <c r="D41" s="31" t="s">
        <v>151</v>
      </c>
      <c r="E41" s="15"/>
      <c r="F41" s="53">
        <v>100000</v>
      </c>
      <c r="G41" s="53">
        <v>100000</v>
      </c>
      <c r="H41" s="16">
        <f t="shared" si="0"/>
        <v>0</v>
      </c>
      <c r="I41" s="35"/>
      <c r="J41" s="33"/>
      <c r="K41" s="35"/>
      <c r="L41" s="35"/>
      <c r="M41" s="34"/>
    </row>
    <row r="42" spans="1:13" ht="25.5">
      <c r="A42" s="15">
        <v>29</v>
      </c>
      <c r="B42" s="8" t="s">
        <v>43</v>
      </c>
      <c r="C42" s="15">
        <v>1968</v>
      </c>
      <c r="D42" s="31" t="s">
        <v>152</v>
      </c>
      <c r="E42" s="15"/>
      <c r="F42" s="53">
        <v>100000</v>
      </c>
      <c r="G42" s="53">
        <v>100000</v>
      </c>
      <c r="H42" s="16">
        <f t="shared" si="0"/>
        <v>0</v>
      </c>
      <c r="I42" s="35"/>
      <c r="J42" s="33"/>
      <c r="K42" s="35"/>
      <c r="L42" s="35"/>
      <c r="M42" s="34"/>
    </row>
    <row r="43" spans="1:13" ht="25.5">
      <c r="A43" s="15">
        <v>30</v>
      </c>
      <c r="B43" s="8" t="s">
        <v>44</v>
      </c>
      <c r="C43" s="15">
        <v>1967</v>
      </c>
      <c r="D43" s="31" t="s">
        <v>153</v>
      </c>
      <c r="E43" s="15"/>
      <c r="F43" s="53">
        <v>100000</v>
      </c>
      <c r="G43" s="53">
        <v>100000</v>
      </c>
      <c r="H43" s="16">
        <f t="shared" si="0"/>
        <v>0</v>
      </c>
      <c r="I43" s="35"/>
      <c r="J43" s="33"/>
      <c r="K43" s="35"/>
      <c r="L43" s="35"/>
      <c r="M43" s="34"/>
    </row>
    <row r="44" spans="1:13" ht="25.5">
      <c r="A44" s="15">
        <v>31</v>
      </c>
      <c r="B44" s="8" t="s">
        <v>46</v>
      </c>
      <c r="C44" s="15">
        <v>1967</v>
      </c>
      <c r="D44" s="31" t="s">
        <v>154</v>
      </c>
      <c r="E44" s="15"/>
      <c r="F44" s="53">
        <v>50000</v>
      </c>
      <c r="G44" s="53">
        <v>50000</v>
      </c>
      <c r="H44" s="16">
        <f t="shared" si="0"/>
        <v>0</v>
      </c>
      <c r="I44" s="35"/>
      <c r="J44" s="33"/>
      <c r="K44" s="35"/>
      <c r="L44" s="35"/>
      <c r="M44" s="34"/>
    </row>
    <row r="45" spans="1:13" ht="25.5">
      <c r="A45" s="15">
        <v>32</v>
      </c>
      <c r="B45" s="8" t="s">
        <v>45</v>
      </c>
      <c r="C45" s="15">
        <v>1950</v>
      </c>
      <c r="D45" s="31" t="s">
        <v>155</v>
      </c>
      <c r="E45" s="15"/>
      <c r="F45" s="53">
        <v>40000</v>
      </c>
      <c r="G45" s="53">
        <v>40000</v>
      </c>
      <c r="H45" s="16">
        <f t="shared" si="0"/>
        <v>0</v>
      </c>
      <c r="I45" s="35"/>
      <c r="J45" s="33">
        <v>30000</v>
      </c>
      <c r="K45" s="35"/>
      <c r="L45" s="35"/>
      <c r="M45" s="34"/>
    </row>
    <row r="46" spans="1:13" ht="25.5">
      <c r="A46" s="15">
        <v>33</v>
      </c>
      <c r="B46" s="8" t="s">
        <v>81</v>
      </c>
      <c r="C46" s="15">
        <v>1950</v>
      </c>
      <c r="D46" s="31" t="s">
        <v>156</v>
      </c>
      <c r="E46" s="15"/>
      <c r="F46" s="53">
        <v>22000</v>
      </c>
      <c r="G46" s="53">
        <v>22000</v>
      </c>
      <c r="H46" s="16">
        <f t="shared" si="0"/>
        <v>0</v>
      </c>
      <c r="I46" s="35"/>
      <c r="J46" s="33">
        <v>18000</v>
      </c>
      <c r="K46" s="35"/>
      <c r="L46" s="35"/>
      <c r="M46" s="34"/>
    </row>
    <row r="47" spans="1:13" ht="25.5">
      <c r="A47" s="15">
        <v>34</v>
      </c>
      <c r="B47" s="8" t="s">
        <v>47</v>
      </c>
      <c r="C47" s="15">
        <v>1951</v>
      </c>
      <c r="D47" s="31" t="s">
        <v>157</v>
      </c>
      <c r="E47" s="15"/>
      <c r="F47" s="53">
        <v>13300</v>
      </c>
      <c r="G47" s="53">
        <v>13300</v>
      </c>
      <c r="H47" s="16">
        <f t="shared" si="0"/>
        <v>0</v>
      </c>
      <c r="I47" s="35"/>
      <c r="J47" s="33">
        <v>10000</v>
      </c>
      <c r="K47" s="35"/>
      <c r="L47" s="35"/>
      <c r="M47" s="34"/>
    </row>
    <row r="48" spans="1:13" ht="25.5">
      <c r="A48" s="15">
        <v>35</v>
      </c>
      <c r="B48" s="8" t="s">
        <v>48</v>
      </c>
      <c r="C48" s="15">
        <v>1962</v>
      </c>
      <c r="D48" s="31" t="s">
        <v>158</v>
      </c>
      <c r="E48" s="15"/>
      <c r="F48" s="53">
        <v>29900</v>
      </c>
      <c r="G48" s="53">
        <v>29900</v>
      </c>
      <c r="H48" s="16">
        <f t="shared" si="0"/>
        <v>0</v>
      </c>
      <c r="I48" s="35"/>
      <c r="J48" s="33">
        <v>22500</v>
      </c>
      <c r="K48" s="35"/>
      <c r="L48" s="35"/>
      <c r="M48" s="34"/>
    </row>
    <row r="49" spans="1:13" ht="25.5">
      <c r="A49" s="15">
        <v>36</v>
      </c>
      <c r="B49" s="8" t="s">
        <v>49</v>
      </c>
      <c r="C49" s="15">
        <v>1962</v>
      </c>
      <c r="D49" s="31" t="s">
        <v>159</v>
      </c>
      <c r="E49" s="15"/>
      <c r="F49" s="53">
        <v>10600</v>
      </c>
      <c r="G49" s="53">
        <v>10600</v>
      </c>
      <c r="H49" s="16">
        <f t="shared" si="0"/>
        <v>0</v>
      </c>
      <c r="I49" s="35"/>
      <c r="J49" s="33">
        <v>8000</v>
      </c>
      <c r="K49" s="35"/>
      <c r="L49" s="35"/>
      <c r="M49" s="34"/>
    </row>
    <row r="50" spans="1:13" ht="36">
      <c r="A50" s="15">
        <v>37</v>
      </c>
      <c r="B50" s="8" t="s">
        <v>50</v>
      </c>
      <c r="C50" s="15">
        <v>2010</v>
      </c>
      <c r="D50" s="31" t="s">
        <v>160</v>
      </c>
      <c r="E50" s="15"/>
      <c r="F50" s="53">
        <v>40000</v>
      </c>
      <c r="G50" s="53">
        <v>40000</v>
      </c>
      <c r="H50" s="16">
        <f t="shared" si="0"/>
        <v>0</v>
      </c>
      <c r="I50" s="35"/>
      <c r="J50" s="33"/>
      <c r="K50" s="33" t="s">
        <v>186</v>
      </c>
      <c r="L50" s="35"/>
      <c r="M50" s="34"/>
    </row>
    <row r="51" spans="1:13" ht="36">
      <c r="A51" s="15">
        <v>38</v>
      </c>
      <c r="B51" s="8" t="s">
        <v>51</v>
      </c>
      <c r="C51" s="15">
        <v>2010</v>
      </c>
      <c r="D51" s="31" t="s">
        <v>161</v>
      </c>
      <c r="E51" s="15"/>
      <c r="F51" s="53">
        <v>40000</v>
      </c>
      <c r="G51" s="53">
        <v>40000</v>
      </c>
      <c r="H51" s="16">
        <f t="shared" si="0"/>
        <v>0</v>
      </c>
      <c r="I51" s="35"/>
      <c r="J51" s="33"/>
      <c r="K51" s="33" t="s">
        <v>186</v>
      </c>
      <c r="L51" s="35"/>
      <c r="M51" s="34"/>
    </row>
    <row r="52" spans="1:13" ht="25.5">
      <c r="A52" s="15">
        <v>39</v>
      </c>
      <c r="B52" s="8" t="s">
        <v>52</v>
      </c>
      <c r="C52" s="15">
        <v>1985</v>
      </c>
      <c r="D52" s="31" t="s">
        <v>162</v>
      </c>
      <c r="E52" s="15"/>
      <c r="F52" s="53">
        <v>4257</v>
      </c>
      <c r="G52" s="53">
        <v>4257</v>
      </c>
      <c r="H52" s="16">
        <f t="shared" si="0"/>
        <v>0</v>
      </c>
      <c r="I52" s="35"/>
      <c r="J52" s="33"/>
      <c r="K52" s="35"/>
      <c r="L52" s="35"/>
      <c r="M52" s="34"/>
    </row>
    <row r="53" spans="1:13" ht="27.75" customHeight="1">
      <c r="A53" s="15">
        <v>40</v>
      </c>
      <c r="B53" s="8" t="s">
        <v>185</v>
      </c>
      <c r="C53" s="15">
        <v>1974</v>
      </c>
      <c r="D53" s="31" t="s">
        <v>163</v>
      </c>
      <c r="E53" s="15"/>
      <c r="F53" s="53">
        <v>74087</v>
      </c>
      <c r="G53" s="53">
        <v>23257</v>
      </c>
      <c r="H53" s="16">
        <f t="shared" si="0"/>
        <v>50830</v>
      </c>
      <c r="I53" s="35"/>
      <c r="J53" s="33"/>
      <c r="K53" s="35"/>
      <c r="L53" s="35"/>
      <c r="M53" s="34"/>
    </row>
    <row r="54" spans="1:13" ht="25.5">
      <c r="A54" s="15">
        <v>41</v>
      </c>
      <c r="B54" s="8" t="s">
        <v>53</v>
      </c>
      <c r="C54" s="15">
        <v>2009</v>
      </c>
      <c r="D54" s="31" t="s">
        <v>164</v>
      </c>
      <c r="E54" s="15"/>
      <c r="F54" s="53">
        <v>1955000</v>
      </c>
      <c r="G54" s="53">
        <v>457307</v>
      </c>
      <c r="H54" s="16">
        <f t="shared" si="0"/>
        <v>1497693</v>
      </c>
      <c r="I54" s="35"/>
      <c r="J54" s="33" t="s">
        <v>54</v>
      </c>
      <c r="K54" s="35"/>
      <c r="L54" s="35"/>
      <c r="M54" s="34"/>
    </row>
    <row r="55" spans="1:13" ht="25.5">
      <c r="A55" s="15">
        <v>42</v>
      </c>
      <c r="B55" s="8" t="s">
        <v>55</v>
      </c>
      <c r="C55" s="15">
        <v>2011</v>
      </c>
      <c r="D55" s="31" t="s">
        <v>165</v>
      </c>
      <c r="E55" s="15"/>
      <c r="F55" s="53">
        <v>826000</v>
      </c>
      <c r="G55" s="53">
        <v>220896</v>
      </c>
      <c r="H55" s="16">
        <f t="shared" si="0"/>
        <v>605104</v>
      </c>
      <c r="I55" s="35"/>
      <c r="J55" s="33"/>
      <c r="K55" s="35"/>
      <c r="L55" s="35"/>
      <c r="M55" s="34"/>
    </row>
    <row r="56" spans="1:13" ht="25.5">
      <c r="A56" s="15">
        <v>43</v>
      </c>
      <c r="B56" s="30" t="s">
        <v>56</v>
      </c>
      <c r="C56" s="10">
        <v>2008</v>
      </c>
      <c r="D56" s="31" t="s">
        <v>166</v>
      </c>
      <c r="E56" s="30"/>
      <c r="F56" s="16">
        <v>499000</v>
      </c>
      <c r="G56" s="16">
        <v>118281</v>
      </c>
      <c r="H56" s="16">
        <f t="shared" si="0"/>
        <v>380719</v>
      </c>
      <c r="I56" s="49"/>
      <c r="J56" s="33" t="s">
        <v>57</v>
      </c>
      <c r="K56" s="49"/>
      <c r="L56" s="49"/>
      <c r="M56" s="34"/>
    </row>
    <row r="57" spans="1:13" ht="51">
      <c r="A57" s="15">
        <v>44</v>
      </c>
      <c r="B57" s="8" t="s">
        <v>58</v>
      </c>
      <c r="C57" s="10">
        <v>2008</v>
      </c>
      <c r="D57" s="31" t="s">
        <v>167</v>
      </c>
      <c r="E57" s="30"/>
      <c r="F57" s="16">
        <v>124190</v>
      </c>
      <c r="G57" s="16">
        <v>48762</v>
      </c>
      <c r="H57" s="16">
        <f t="shared" si="0"/>
        <v>75428</v>
      </c>
      <c r="I57" s="49"/>
      <c r="J57" s="33"/>
      <c r="K57" s="49"/>
      <c r="L57" s="49"/>
      <c r="M57" s="34"/>
    </row>
    <row r="58" spans="1:13" ht="38.25">
      <c r="A58" s="15">
        <v>45</v>
      </c>
      <c r="B58" s="8" t="s">
        <v>59</v>
      </c>
      <c r="C58" s="10">
        <v>2009</v>
      </c>
      <c r="D58" s="31" t="s">
        <v>168</v>
      </c>
      <c r="E58" s="30"/>
      <c r="F58" s="16">
        <v>124190</v>
      </c>
      <c r="G58" s="16">
        <v>35069</v>
      </c>
      <c r="H58" s="16">
        <f t="shared" si="0"/>
        <v>89121</v>
      </c>
      <c r="I58" s="49"/>
      <c r="J58" s="33"/>
      <c r="K58" s="49"/>
      <c r="L58" s="49"/>
      <c r="M58" s="34"/>
    </row>
    <row r="59" spans="1:13" ht="51">
      <c r="A59" s="15">
        <v>46</v>
      </c>
      <c r="B59" s="8" t="s">
        <v>60</v>
      </c>
      <c r="C59" s="10">
        <v>2011</v>
      </c>
      <c r="D59" s="31" t="s">
        <v>169</v>
      </c>
      <c r="E59" s="30"/>
      <c r="F59" s="16">
        <v>377880</v>
      </c>
      <c r="G59" s="16">
        <v>187334</v>
      </c>
      <c r="H59" s="16">
        <f t="shared" si="0"/>
        <v>190546</v>
      </c>
      <c r="I59" s="49"/>
      <c r="J59" s="33"/>
      <c r="K59" s="49"/>
      <c r="L59" s="49"/>
      <c r="M59" s="34"/>
    </row>
    <row r="60" spans="1:13" ht="30" customHeight="1">
      <c r="A60" s="15">
        <v>47</v>
      </c>
      <c r="B60" s="8" t="s">
        <v>61</v>
      </c>
      <c r="C60" s="10">
        <v>2013</v>
      </c>
      <c r="D60" s="31" t="s">
        <v>170</v>
      </c>
      <c r="E60" s="30"/>
      <c r="F60" s="16">
        <v>372000</v>
      </c>
      <c r="G60" s="16">
        <v>34875</v>
      </c>
      <c r="H60" s="16">
        <f t="shared" si="0"/>
        <v>337125</v>
      </c>
      <c r="I60" s="49"/>
      <c r="J60" s="33" t="s">
        <v>114</v>
      </c>
      <c r="K60" s="36" t="s">
        <v>63</v>
      </c>
      <c r="L60" s="32"/>
      <c r="M60" s="34"/>
    </row>
    <row r="61" spans="1:13" ht="30" customHeight="1">
      <c r="A61" s="15">
        <v>48</v>
      </c>
      <c r="B61" s="8" t="s">
        <v>62</v>
      </c>
      <c r="C61" s="10">
        <v>2013</v>
      </c>
      <c r="D61" s="31" t="s">
        <v>171</v>
      </c>
      <c r="E61" s="30"/>
      <c r="F61" s="16">
        <v>66666</v>
      </c>
      <c r="G61" s="16">
        <v>14000</v>
      </c>
      <c r="H61" s="16">
        <f t="shared" si="0"/>
        <v>52666</v>
      </c>
      <c r="I61" s="49"/>
      <c r="J61" s="33" t="s">
        <v>103</v>
      </c>
      <c r="K61" s="36" t="s">
        <v>64</v>
      </c>
      <c r="L61" s="32"/>
      <c r="M61" s="34"/>
    </row>
    <row r="62" spans="1:13" ht="27" customHeight="1">
      <c r="A62" s="15">
        <v>49</v>
      </c>
      <c r="B62" s="8" t="s">
        <v>65</v>
      </c>
      <c r="C62" s="10">
        <v>2013</v>
      </c>
      <c r="D62" s="31" t="s">
        <v>172</v>
      </c>
      <c r="E62" s="30"/>
      <c r="F62" s="16">
        <v>66666</v>
      </c>
      <c r="G62" s="16">
        <v>14000</v>
      </c>
      <c r="H62" s="16">
        <f t="shared" si="0"/>
        <v>52666</v>
      </c>
      <c r="I62" s="49"/>
      <c r="J62" s="33" t="s">
        <v>103</v>
      </c>
      <c r="K62" s="36" t="s">
        <v>64</v>
      </c>
      <c r="L62" s="32"/>
      <c r="M62" s="34"/>
    </row>
    <row r="63" spans="1:13" ht="32.25" customHeight="1">
      <c r="A63" s="15">
        <v>50</v>
      </c>
      <c r="B63" s="8" t="s">
        <v>66</v>
      </c>
      <c r="C63" s="10">
        <v>2013</v>
      </c>
      <c r="D63" s="31" t="s">
        <v>173</v>
      </c>
      <c r="E63" s="30"/>
      <c r="F63" s="16">
        <v>66666</v>
      </c>
      <c r="G63" s="16">
        <v>14000</v>
      </c>
      <c r="H63" s="16">
        <f t="shared" si="0"/>
        <v>52666</v>
      </c>
      <c r="I63" s="49"/>
      <c r="J63" s="33" t="s">
        <v>103</v>
      </c>
      <c r="K63" s="36" t="s">
        <v>64</v>
      </c>
      <c r="L63" s="32"/>
      <c r="M63" s="34"/>
    </row>
    <row r="64" spans="1:13" ht="11.25" customHeight="1">
      <c r="A64" s="71" t="s">
        <v>108</v>
      </c>
      <c r="B64" s="72"/>
      <c r="C64" s="73"/>
      <c r="D64" s="11"/>
      <c r="E64" s="11"/>
      <c r="F64" s="2">
        <f>SUM(F14:F63)</f>
        <v>44413989.379999995</v>
      </c>
      <c r="G64" s="1">
        <f>SUM(G14:G63)</f>
        <v>39492097.85</v>
      </c>
      <c r="H64" s="2">
        <f>SUM(H14:H63)</f>
        <v>4921891.5299999975</v>
      </c>
      <c r="I64" s="11"/>
      <c r="J64" s="11"/>
      <c r="K64" s="14"/>
      <c r="L64" s="14"/>
      <c r="M64" s="38"/>
    </row>
    <row r="65" spans="1:13" ht="12.75">
      <c r="A65" s="42"/>
      <c r="B65" s="43"/>
      <c r="C65" s="44"/>
      <c r="D65" s="45"/>
      <c r="E65" s="45"/>
      <c r="F65" s="46"/>
      <c r="G65" s="47"/>
      <c r="H65" s="46"/>
      <c r="I65" s="45"/>
      <c r="J65" s="45"/>
      <c r="K65" s="43"/>
      <c r="L65" s="43"/>
      <c r="M65" s="41"/>
    </row>
    <row r="66" spans="1:13" ht="12.75">
      <c r="A66" s="85" t="s">
        <v>177</v>
      </c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</row>
    <row r="67" spans="1:13" ht="12.75">
      <c r="A67" s="42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39"/>
    </row>
    <row r="68" spans="1:13" ht="109.5" customHeight="1">
      <c r="A68" s="60" t="s">
        <v>72</v>
      </c>
      <c r="B68" s="60" t="s">
        <v>73</v>
      </c>
      <c r="C68" s="60" t="s">
        <v>74</v>
      </c>
      <c r="D68" s="24" t="s">
        <v>104</v>
      </c>
      <c r="E68" s="62" t="s">
        <v>107</v>
      </c>
      <c r="F68" s="25" t="s">
        <v>1</v>
      </c>
      <c r="G68" s="25" t="s">
        <v>3</v>
      </c>
      <c r="H68" s="25" t="s">
        <v>2</v>
      </c>
      <c r="I68" s="68" t="s">
        <v>77</v>
      </c>
      <c r="J68" s="69"/>
      <c r="K68" s="25" t="s">
        <v>5</v>
      </c>
      <c r="L68" s="64" t="s">
        <v>190</v>
      </c>
      <c r="M68" s="57"/>
    </row>
    <row r="69" spans="1:13" ht="13.5" customHeight="1">
      <c r="A69" s="12"/>
      <c r="B69" s="82" t="s">
        <v>67</v>
      </c>
      <c r="C69" s="83"/>
      <c r="D69" s="83"/>
      <c r="E69" s="83"/>
      <c r="F69" s="83"/>
      <c r="G69" s="83"/>
      <c r="H69" s="83"/>
      <c r="I69" s="83"/>
      <c r="J69" s="83"/>
      <c r="K69" s="83"/>
      <c r="L69" s="84"/>
      <c r="M69" s="39"/>
    </row>
    <row r="70" spans="1:13" ht="33.75">
      <c r="A70" s="15"/>
      <c r="B70" s="8" t="s">
        <v>71</v>
      </c>
      <c r="C70" s="10">
        <v>1995</v>
      </c>
      <c r="D70" s="31" t="s">
        <v>68</v>
      </c>
      <c r="E70" s="29"/>
      <c r="F70" s="16">
        <v>114758.28</v>
      </c>
      <c r="G70" s="16">
        <v>114758.28</v>
      </c>
      <c r="H70" s="16">
        <v>0</v>
      </c>
      <c r="I70" s="65"/>
      <c r="J70" s="66"/>
      <c r="K70" s="13" t="s">
        <v>69</v>
      </c>
      <c r="L70" s="14"/>
      <c r="M70" s="39"/>
    </row>
    <row r="71" spans="1:13" ht="25.5">
      <c r="A71" s="15">
        <v>51</v>
      </c>
      <c r="B71" s="8" t="s">
        <v>70</v>
      </c>
      <c r="C71" s="10">
        <v>2006</v>
      </c>
      <c r="D71" s="31" t="s">
        <v>174</v>
      </c>
      <c r="E71" s="29"/>
      <c r="F71" s="16">
        <v>56100</v>
      </c>
      <c r="G71" s="16">
        <v>56100</v>
      </c>
      <c r="H71" s="16">
        <v>0</v>
      </c>
      <c r="I71" s="65"/>
      <c r="J71" s="66"/>
      <c r="K71" s="13"/>
      <c r="L71" s="14"/>
      <c r="M71" s="39"/>
    </row>
    <row r="72" spans="1:13" ht="12.75">
      <c r="A72" s="15">
        <v>52</v>
      </c>
      <c r="B72" s="8" t="s">
        <v>71</v>
      </c>
      <c r="C72" s="10">
        <v>2000</v>
      </c>
      <c r="D72" s="31" t="s">
        <v>175</v>
      </c>
      <c r="E72" s="29"/>
      <c r="F72" s="16">
        <v>60000</v>
      </c>
      <c r="G72" s="16">
        <v>60000</v>
      </c>
      <c r="H72" s="16">
        <v>0</v>
      </c>
      <c r="I72" s="65"/>
      <c r="J72" s="66"/>
      <c r="K72" s="13"/>
      <c r="L72" s="14"/>
      <c r="M72" s="39"/>
    </row>
    <row r="73" spans="1:13" ht="12.75">
      <c r="A73" s="71" t="s">
        <v>110</v>
      </c>
      <c r="B73" s="72"/>
      <c r="C73" s="73"/>
      <c r="D73" s="48"/>
      <c r="E73" s="48"/>
      <c r="F73" s="2">
        <f>SUM(F71:F72)</f>
        <v>116100</v>
      </c>
      <c r="G73" s="2"/>
      <c r="H73" s="2">
        <f>SUM(H70:H72)</f>
        <v>0</v>
      </c>
      <c r="I73" s="77"/>
      <c r="J73" s="78"/>
      <c r="K73" s="9"/>
      <c r="L73" s="9"/>
      <c r="M73" s="39"/>
    </row>
    <row r="74" spans="1:13" ht="15">
      <c r="A74" s="74" t="s">
        <v>122</v>
      </c>
      <c r="B74" s="75"/>
      <c r="C74" s="75"/>
      <c r="D74" s="76"/>
      <c r="E74" s="40"/>
      <c r="F74" s="27">
        <f>F64+F73:G73</f>
        <v>44530089.379999995</v>
      </c>
      <c r="G74" s="28"/>
      <c r="H74" s="27">
        <f>H64+H73</f>
        <v>4921891.5299999975</v>
      </c>
      <c r="I74" s="65"/>
      <c r="J74" s="66"/>
      <c r="K74" s="14"/>
      <c r="L74" s="14"/>
      <c r="M74" s="39"/>
    </row>
    <row r="75" spans="1:12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ht="12.75">
      <c r="A76" s="3"/>
      <c r="B76" s="3"/>
      <c r="C76" s="3"/>
      <c r="D76" s="3"/>
      <c r="E76" s="3"/>
      <c r="F76" s="3" t="s">
        <v>183</v>
      </c>
      <c r="G76" s="3"/>
      <c r="H76" s="3" t="s">
        <v>184</v>
      </c>
      <c r="I76" s="3"/>
      <c r="J76" s="61"/>
      <c r="K76" s="3"/>
      <c r="L76" s="3"/>
    </row>
    <row r="77" spans="1:12" ht="12.75">
      <c r="A77" s="67" t="s">
        <v>123</v>
      </c>
      <c r="B77" s="67"/>
      <c r="C77" s="58"/>
      <c r="D77" s="59">
        <v>169</v>
      </c>
      <c r="E77" s="3"/>
      <c r="F77" s="54">
        <f>F15</f>
        <v>34874695.3</v>
      </c>
      <c r="G77" s="37"/>
      <c r="H77" s="54">
        <f>H15</f>
        <v>1477278.8699999973</v>
      </c>
      <c r="I77" s="3"/>
      <c r="J77" s="3"/>
      <c r="K77" s="3"/>
      <c r="L77" s="3"/>
    </row>
    <row r="78" spans="1:12" ht="12.75">
      <c r="A78" s="67" t="s">
        <v>113</v>
      </c>
      <c r="B78" s="67"/>
      <c r="C78" s="58"/>
      <c r="D78" s="59">
        <v>15</v>
      </c>
      <c r="E78" s="3"/>
      <c r="F78" s="54">
        <f>F14+F17+F18+F19+F20+F21+F22+F23+F24+F29+F30+F31+F32+F33+F34</f>
        <v>3792651.0599999996</v>
      </c>
      <c r="G78" s="37"/>
      <c r="H78" s="54">
        <f>H14+H17+H18+H19+H20+H21+H22+H23+H24+H29+H30+H31+H32+H33+H34</f>
        <v>10248.810000000001</v>
      </c>
      <c r="I78" s="3"/>
      <c r="J78" s="3"/>
      <c r="K78" s="3"/>
      <c r="L78" s="3"/>
    </row>
    <row r="79" spans="1:12" ht="12.75">
      <c r="A79" s="67" t="s">
        <v>112</v>
      </c>
      <c r="B79" s="67"/>
      <c r="C79" s="58"/>
      <c r="D79" s="59">
        <v>21</v>
      </c>
      <c r="E79" s="3"/>
      <c r="F79" s="54">
        <f>F16+F25+F26+F27+F28+F40+F41+F42+F43+F44+F50+F51+F52+F53+F54+F55+F56+F60+F61+F62+F63</f>
        <v>4943083.02</v>
      </c>
      <c r="G79" s="37"/>
      <c r="H79" s="54">
        <f>H16+H25+H26+H27+H28+H40+H41+H42+H43+H44+H50+H51+H52+H53+H54+H55+H56+H60+H61+H62+H63</f>
        <v>3079268.85</v>
      </c>
      <c r="I79" s="3"/>
      <c r="J79" s="3"/>
      <c r="K79" s="3"/>
      <c r="L79" s="3"/>
    </row>
    <row r="80" spans="1:12" ht="12.75">
      <c r="A80" s="67" t="s">
        <v>111</v>
      </c>
      <c r="B80" s="67"/>
      <c r="C80" s="58"/>
      <c r="D80" s="59">
        <v>8</v>
      </c>
      <c r="E80" s="3"/>
      <c r="F80" s="54">
        <f>F35+F36+F37+F38+F39+F57+F58+F59</f>
        <v>687760</v>
      </c>
      <c r="G80" s="37"/>
      <c r="H80" s="54">
        <f>H35+H36+H37+H38+H39+H57+H58+H59</f>
        <v>355095</v>
      </c>
      <c r="I80" s="3"/>
      <c r="J80" s="3"/>
      <c r="K80" s="3"/>
      <c r="L80" s="3"/>
    </row>
    <row r="81" spans="1:8" ht="12.75">
      <c r="A81" s="67" t="s">
        <v>67</v>
      </c>
      <c r="B81" s="67"/>
      <c r="C81" s="58"/>
      <c r="D81" s="59">
        <v>2</v>
      </c>
      <c r="E81" s="3"/>
      <c r="F81" s="54">
        <f>F73</f>
        <v>116100</v>
      </c>
      <c r="G81" s="37"/>
      <c r="H81" s="54">
        <f>H73</f>
        <v>0</v>
      </c>
    </row>
    <row r="82" spans="1:8" ht="12.75">
      <c r="A82" s="67" t="s">
        <v>182</v>
      </c>
      <c r="B82" s="67"/>
      <c r="C82" s="67"/>
      <c r="D82" s="59">
        <v>5</v>
      </c>
      <c r="E82" s="3"/>
      <c r="F82" s="54">
        <f>F45+F46+F47+F48+F49</f>
        <v>115800</v>
      </c>
      <c r="G82" s="37"/>
      <c r="H82" s="54">
        <f>H45+H46+H47+H48+H49</f>
        <v>0</v>
      </c>
    </row>
    <row r="83" spans="1:8" ht="12.75">
      <c r="A83" s="70" t="s">
        <v>76</v>
      </c>
      <c r="B83" s="70"/>
      <c r="C83" s="58"/>
      <c r="D83" s="56">
        <f>D77+D78+D79+D80+D81+D82</f>
        <v>220</v>
      </c>
      <c r="E83" s="3"/>
      <c r="F83" s="55">
        <f>F77+F78+F79+F80+F81+F82</f>
        <v>44530089.379999995</v>
      </c>
      <c r="G83" s="3"/>
      <c r="H83" s="55">
        <f>H77+H78+H79+H80+H81+H82</f>
        <v>4921891.5299999975</v>
      </c>
    </row>
  </sheetData>
  <sheetProtection/>
  <mergeCells count="21">
    <mergeCell ref="A1:L1"/>
    <mergeCell ref="B67:L67"/>
    <mergeCell ref="A3:L3"/>
    <mergeCell ref="B69:L69"/>
    <mergeCell ref="A64:C64"/>
    <mergeCell ref="I70:J70"/>
    <mergeCell ref="A66:M66"/>
    <mergeCell ref="A83:B83"/>
    <mergeCell ref="A82:C82"/>
    <mergeCell ref="A77:B77"/>
    <mergeCell ref="A73:C73"/>
    <mergeCell ref="A74:D74"/>
    <mergeCell ref="I73:J73"/>
    <mergeCell ref="A79:B79"/>
    <mergeCell ref="I72:J72"/>
    <mergeCell ref="A80:B80"/>
    <mergeCell ref="I71:J71"/>
    <mergeCell ref="A81:B81"/>
    <mergeCell ref="I68:J68"/>
    <mergeCell ref="A78:B78"/>
    <mergeCell ref="I74:J7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2019-01-17T06:28:58Z</cp:lastPrinted>
  <dcterms:created xsi:type="dcterms:W3CDTF">1996-10-08T23:32:33Z</dcterms:created>
  <dcterms:modified xsi:type="dcterms:W3CDTF">2019-01-17T06:37:37Z</dcterms:modified>
  <cp:category/>
  <cp:version/>
  <cp:contentType/>
  <cp:contentStatus/>
</cp:coreProperties>
</file>